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76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eZ\Desktop\"/>
    </mc:Choice>
  </mc:AlternateContent>
  <bookViews>
    <workbookView xWindow="0" yWindow="0" windowWidth="28800" windowHeight="12210" activeTab="1"/>
  </bookViews>
  <sheets>
    <sheet name="US" sheetId="1" r:id="rId1"/>
    <sheet name="Canada" sheetId="2" r:id="rId2"/>
  </sheets>
  <definedNames>
    <definedName name="_xlnm._FilterDatabase" localSheetId="0" hidden="1">US!$A$1:$C$37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" i="2" l="1"/>
  <c r="H4" i="2" s="1"/>
  <c r="L8" i="2"/>
  <c r="N7" i="2" s="1"/>
  <c r="M7" i="2"/>
  <c r="M6" i="2"/>
  <c r="M5" i="2"/>
  <c r="M4" i="2"/>
  <c r="M3" i="2"/>
  <c r="M2" i="2"/>
  <c r="N3" i="2" l="1"/>
  <c r="N5" i="2"/>
  <c r="N4" i="2"/>
  <c r="M8" i="2"/>
  <c r="N6" i="2"/>
  <c r="N2" i="2"/>
  <c r="L8" i="1"/>
  <c r="P4" i="1" l="1"/>
  <c r="P8" i="1" s="1"/>
  <c r="N7" i="1"/>
  <c r="N6" i="1"/>
  <c r="N5" i="1"/>
  <c r="N4" i="1"/>
  <c r="N3" i="1"/>
  <c r="N2" i="1"/>
  <c r="M7" i="1"/>
  <c r="M6" i="1"/>
  <c r="M5" i="1"/>
  <c r="M4" i="1"/>
  <c r="M3" i="1"/>
  <c r="M2" i="1"/>
  <c r="H4" i="1"/>
  <c r="H3" i="1"/>
  <c r="M8" i="1" l="1"/>
</calcChain>
</file>

<file path=xl/sharedStrings.xml><?xml version="1.0" encoding="utf-8"?>
<sst xmlns="http://schemas.openxmlformats.org/spreadsheetml/2006/main" count="82" uniqueCount="69">
  <si>
    <t>Ayers Group/Kelly Services</t>
  </si>
  <si>
    <t>CPI Houston-Austin-Dallas-Louisiana</t>
  </si>
  <si>
    <t>Kensington International</t>
  </si>
  <si>
    <t>Waldron and Company</t>
  </si>
  <si>
    <t>CCI Consulting</t>
  </si>
  <si>
    <t>Jo-Anne Smith &amp; Associates Inc.</t>
  </si>
  <si>
    <t>CPI Florida Caribbean</t>
  </si>
  <si>
    <t>Keystone Partners</t>
  </si>
  <si>
    <t>New Options Group</t>
  </si>
  <si>
    <t>Torchiana, Mastrov and Sapiro, Inc.</t>
  </si>
  <si>
    <t>CPI Twin Cities</t>
  </si>
  <si>
    <t>Ratliff and Taylor</t>
  </si>
  <si>
    <t>CPI Colorado</t>
  </si>
  <si>
    <t>CPI - St. Louis</t>
  </si>
  <si>
    <t>Bradford Management Group</t>
  </si>
  <si>
    <t>Promark</t>
  </si>
  <si>
    <t xml:space="preserve">Plumlee &amp; Assoc. </t>
  </si>
  <si>
    <t>CPI Kansas City-Overland Park</t>
  </si>
  <si>
    <t>HR Dimensions</t>
  </si>
  <si>
    <t>VantagePoint</t>
  </si>
  <si>
    <t>Reach Human Capital</t>
  </si>
  <si>
    <t>Executive Talent Services, LLC</t>
  </si>
  <si>
    <t>Greene and Associates, Inc.</t>
  </si>
  <si>
    <t>Warren Averett Workplace</t>
  </si>
  <si>
    <t>Career Development Partners, Inc</t>
  </si>
  <si>
    <t>CPI Buffalo-Niagara</t>
  </si>
  <si>
    <t>Career Management Consultants</t>
  </si>
  <si>
    <t>Employee Relations Associates</t>
  </si>
  <si>
    <t>Career Momentum</t>
  </si>
  <si>
    <t>The H.S. Group</t>
  </si>
  <si>
    <t>Management Resource Group</t>
  </si>
  <si>
    <t>Palmer Group</t>
  </si>
  <si>
    <t>Jobe and Associates</t>
  </si>
  <si>
    <t>Wilcox Miller and Nelson</t>
  </si>
  <si>
    <t>Pathfinders CTS</t>
  </si>
  <si>
    <t>Edwards Ragan</t>
  </si>
  <si>
    <t>Bucket</t>
  </si>
  <si>
    <t>Partner</t>
  </si>
  <si>
    <t># F1000</t>
  </si>
  <si>
    <t>Total Service Fees</t>
  </si>
  <si>
    <t>Portal Fee $255</t>
  </si>
  <si>
    <t>Qtr Fixed Fees</t>
  </si>
  <si>
    <t>Total by Bucket</t>
  </si>
  <si>
    <t>Partners in Bucket</t>
  </si>
  <si>
    <t xml:space="preserve">Fee </t>
  </si>
  <si>
    <t>Should Be</t>
  </si>
  <si>
    <t>Actual</t>
  </si>
  <si>
    <t>US Bucket 6</t>
  </si>
  <si>
    <t>US Bucket 5</t>
  </si>
  <si>
    <t>US Bucket 4</t>
  </si>
  <si>
    <t>US Bucket 3</t>
  </si>
  <si>
    <t>US Bucket 2</t>
  </si>
  <si>
    <t>US Bucket 1</t>
  </si>
  <si>
    <t>Should be</t>
  </si>
  <si>
    <t>Career Compass Canada</t>
  </si>
  <si>
    <t>Carswell Partners</t>
  </si>
  <si>
    <t>Cenera</t>
  </si>
  <si>
    <t>CPI / Hazell and Associates</t>
  </si>
  <si>
    <t>Davies Turpin</t>
  </si>
  <si>
    <t>Dimension 11 Ltd</t>
  </si>
  <si>
    <t>Legacy Bowes Group</t>
  </si>
  <si>
    <t>Thornhill Career Services</t>
  </si>
  <si>
    <t>CA Bucket 6</t>
  </si>
  <si>
    <t>CA Bucket 5</t>
  </si>
  <si>
    <t>CA Bucket 4</t>
  </si>
  <si>
    <t>CA Bucket 3</t>
  </si>
  <si>
    <t>CA Bucket 2</t>
  </si>
  <si>
    <t>CA Bucket 1</t>
  </si>
  <si>
    <t># F800?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</si>
</sst>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4" formatCode="[$-409]mmmmm\-yy;@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  <font>
      <sz val="12"/>
      <name val="CG Times"/>
      <family val="1"/>
    </font>
    <font>
      <sz val="8"/>
      <color rgb="FF000000"/>
      <name val="Arial"/>
      <family val="2"/>
    </font>
    <font>
      <sz val="10"/>
      <name val="Arial"/>
      <family val="2"/>
    </font>
    <font>
      <sz val="10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164" fontId="5" fillId="0" borderId="0"/>
    <xf numFmtId="164" fontId="1" fillId="0" borderId="0"/>
  </cellStyleXfs>
  <cellXfs count="37">
    <xf numFmtId="0" fontId="0" fillId="0" borderId="0" xfId="0"/>
    <xf numFmtId="0" fontId="4" fillId="0" borderId="0" xfId="0" applyNumberFormat="1" applyFont="1" applyFill="1" applyBorder="1" applyAlignment="1">
      <alignment horizontal="center"/>
    </xf>
    <xf numFmtId="0" fontId="4" fillId="0" borderId="0" xfId="4" applyNumberFormat="1" applyFont="1" applyFill="1" applyBorder="1" applyAlignment="1">
      <alignment horizontal="left"/>
    </xf>
    <xf numFmtId="0" fontId="0" fillId="0" borderId="0" xfId="0" applyAlignment="1">
      <alignment horizontal="left"/>
    </xf>
    <xf numFmtId="0" fontId="6" fillId="0" borderId="0" xfId="5" applyNumberFormat="1" applyFont="1"/>
    <xf numFmtId="0" fontId="7" fillId="0" borderId="0" xfId="0" applyFont="1" applyFill="1" applyBorder="1"/>
    <xf numFmtId="0" fontId="4" fillId="0" borderId="0" xfId="4" applyNumberFormat="1" applyFont="1" applyFill="1" applyBorder="1"/>
    <xf numFmtId="0" fontId="7" fillId="0" borderId="0" xfId="0" applyFont="1"/>
    <xf numFmtId="0" fontId="4" fillId="3" borderId="0" xfId="0" applyNumberFormat="1" applyFont="1" applyFill="1" applyBorder="1" applyAlignment="1">
      <alignment horizontal="center"/>
    </xf>
    <xf numFmtId="0" fontId="0" fillId="3" borderId="0" xfId="0" applyNumberFormat="1" applyFill="1" applyAlignment="1">
      <alignment horizontal="center"/>
    </xf>
    <xf numFmtId="0" fontId="3" fillId="4" borderId="0" xfId="0" applyFont="1" applyFill="1"/>
    <xf numFmtId="44" fontId="0" fillId="0" borderId="0" xfId="0" applyNumberFormat="1"/>
    <xf numFmtId="0" fontId="2" fillId="2" borderId="0" xfId="3" applyNumberFormat="1" applyBorder="1" applyAlignment="1">
      <alignment horizontal="center"/>
    </xf>
    <xf numFmtId="44" fontId="0" fillId="0" borderId="1" xfId="1" applyFont="1" applyBorder="1"/>
    <xf numFmtId="0" fontId="0" fillId="0" borderId="1" xfId="0" applyBorder="1"/>
    <xf numFmtId="9" fontId="0" fillId="0" borderId="0" xfId="2" applyFont="1"/>
    <xf numFmtId="0" fontId="0" fillId="0" borderId="0" xfId="0" applyNumberFormat="1"/>
    <xf numFmtId="9" fontId="0" fillId="0" borderId="0" xfId="0" applyNumberFormat="1"/>
    <xf numFmtId="9" fontId="0" fillId="0" borderId="0" xfId="2" applyFont="1" applyAlignment="1">
      <alignment horizontal="right"/>
    </xf>
    <xf numFmtId="0" fontId="0" fillId="0" borderId="0" xfId="0" applyFill="1" applyBorder="1"/>
    <xf numFmtId="0" fontId="2" fillId="2" borderId="0" xfId="3" applyNumberFormat="1" applyBorder="1"/>
    <xf numFmtId="0" fontId="2" fillId="0" borderId="0" xfId="3" applyFill="1"/>
    <xf numFmtId="9" fontId="2" fillId="0" borderId="0" xfId="3" applyNumberFormat="1" applyFill="1"/>
    <xf numFmtId="0" fontId="4" fillId="0" borderId="0" xfId="0" applyNumberFormat="1" applyFont="1" applyBorder="1" applyAlignment="1">
      <alignment horizontal="center"/>
    </xf>
    <xf numFmtId="0" fontId="4" fillId="0" borderId="0" xfId="0" applyNumberFormat="1" applyFont="1" applyAlignment="1">
      <alignment horizontal="center"/>
    </xf>
    <xf numFmtId="0" fontId="4" fillId="0" borderId="0" xfId="0" applyNumberFormat="1" applyFont="1" applyFill="1" applyAlignment="1">
      <alignment horizontal="center"/>
    </xf>
    <xf numFmtId="0" fontId="8" fillId="0" borderId="0" xfId="4" applyNumberFormat="1" applyFont="1" applyFill="1" applyBorder="1" applyAlignment="1">
      <alignment horizontal="left"/>
    </xf>
    <xf numFmtId="0" fontId="2" fillId="0" borderId="0" xfId="3" applyFill="1" applyBorder="1"/>
    <xf numFmtId="0" fontId="2" fillId="0" borderId="0" xfId="3" applyNumberFormat="1" applyFill="1" applyBorder="1" applyAlignment="1">
      <alignment horizontal="center"/>
    </xf>
    <xf numFmtId="0" fontId="6" fillId="0" borderId="0" xfId="5" applyNumberFormat="1" applyFont="1" applyFill="1" applyBorder="1"/>
    <xf numFmtId="0" fontId="2" fillId="0" borderId="0" xfId="3" applyNumberFormat="1" applyFill="1" applyBorder="1"/>
    <xf numFmtId="0" fontId="0" fillId="0" borderId="0" xfId="0" applyNumberFormat="1" applyFill="1" applyBorder="1" applyAlignment="1">
      <alignment horizontal="center"/>
    </xf>
    <xf numFmtId="44" fontId="3" fillId="4" borderId="0" xfId="1" applyFont="1" applyFill="1"/>
    <xf numFmtId="44" fontId="0" fillId="0" borderId="0" xfId="1" applyFont="1"/>
    <xf numFmtId="44" fontId="4" fillId="0" borderId="0" xfId="1" applyFont="1" applyFill="1" applyBorder="1" applyAlignment="1">
      <alignment horizontal="center"/>
    </xf>
    <xf numFmtId="44" fontId="0" fillId="0" borderId="0" xfId="1" applyFont="1" applyFill="1" applyBorder="1"/>
    <xf numFmtId="44" fontId="2" fillId="0" borderId="0" xfId="1" applyFont="1" applyFill="1"/>
  </cellXfs>
  <cellStyles count="6">
    <cellStyle name="Bad" xfId="3" builtinId="27"/>
    <cellStyle name="Currency" xfId="1" builtinId="4"/>
    <cellStyle name="Normal" xfId="0" builtinId="0"/>
    <cellStyle name="Normal 4" xfId="5"/>
    <cellStyle name="Normal_Sheet1" xfId="4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7"/>
  <sheetViews>
    <sheetView workbookViewId="0">
      <selection activeCell="P3" sqref="P3"/>
    </sheetView>
  </sheetViews>
  <sheetFormatPr defaultRowHeight="14.25"/>
  <cols>
    <col min="2" max="2" width="34" bestFit="1" customWidth="1"/>
    <col min="7" max="7" width="17" bestFit="1" customWidth="1"/>
    <col min="8" max="8" width="11.59765625" bestFit="1" customWidth="1"/>
    <col min="10" max="10" width="11.1328125" bestFit="1" customWidth="1"/>
    <col min="11" max="11" width="9.86328125" style="33" bestFit="1" customWidth="1"/>
    <col min="12" max="12" width="17.265625" bestFit="1" customWidth="1"/>
    <col min="13" max="13" width="14.59765625" bestFit="1" customWidth="1"/>
    <col min="14" max="14" width="12" style="15" bestFit="1" customWidth="1"/>
    <col min="15" max="15" width="9.86328125" bestFit="1" customWidth="1"/>
  </cols>
  <sheetData>
    <row r="1" spans="1:16">
      <c r="A1" s="10" t="s">
        <v>36</v>
      </c>
      <c r="B1" s="10" t="s">
        <v>37</v>
      </c>
      <c r="C1" s="10" t="s">
        <v>38</v>
      </c>
      <c r="D1" s="10" t="s">
        <v>53</v>
      </c>
      <c r="J1" s="10" t="s">
        <v>36</v>
      </c>
      <c r="K1" s="32" t="s">
        <v>44</v>
      </c>
      <c r="L1" s="10" t="s">
        <v>43</v>
      </c>
      <c r="M1" s="10" t="s">
        <v>42</v>
      </c>
      <c r="N1" s="18" t="s">
        <v>46</v>
      </c>
      <c r="O1" s="16" t="s">
        <v>45</v>
      </c>
    </row>
    <row r="2" spans="1:16">
      <c r="A2" s="1">
        <v>6</v>
      </c>
      <c r="B2" s="2" t="s">
        <v>0</v>
      </c>
      <c r="C2" s="8">
        <v>154</v>
      </c>
      <c r="G2" t="s">
        <v>41</v>
      </c>
      <c r="H2" s="11">
        <v>52571.25</v>
      </c>
      <c r="J2" t="s">
        <v>47</v>
      </c>
      <c r="K2" s="33">
        <v>2700.17</v>
      </c>
      <c r="L2">
        <v>3</v>
      </c>
      <c r="M2">
        <f>K2*L2</f>
        <v>8100.51</v>
      </c>
      <c r="N2" s="15">
        <f>L2/L8</f>
        <v>8.3333333333333329E-2</v>
      </c>
      <c r="O2" s="17">
        <v>0.1</v>
      </c>
      <c r="P2">
        <v>3</v>
      </c>
    </row>
    <row r="3" spans="1:16">
      <c r="A3" s="1">
        <v>6</v>
      </c>
      <c r="B3" s="3" t="s">
        <v>1</v>
      </c>
      <c r="C3" s="8">
        <v>99</v>
      </c>
      <c r="G3" t="s">
        <v>40</v>
      </c>
      <c r="H3" s="13">
        <f>36*255</f>
        <v>9180</v>
      </c>
      <c r="J3" t="s">
        <v>48</v>
      </c>
      <c r="K3" s="34">
        <v>2292.65</v>
      </c>
      <c r="L3">
        <v>8</v>
      </c>
      <c r="M3">
        <f t="shared" ref="M3:M7" si="0">K3*L3</f>
        <v>18341.2</v>
      </c>
      <c r="N3" s="15">
        <f>L3/$L$8</f>
        <v>0.22222222222222221</v>
      </c>
      <c r="O3" s="17">
        <v>0.15</v>
      </c>
      <c r="P3">
        <v>6</v>
      </c>
    </row>
    <row r="4" spans="1:16">
      <c r="A4" s="1">
        <v>6</v>
      </c>
      <c r="B4" s="2" t="s">
        <v>2</v>
      </c>
      <c r="C4" s="8">
        <v>62</v>
      </c>
      <c r="G4" t="s">
        <v>39</v>
      </c>
      <c r="H4" s="11">
        <f>SUM(H2:H3)</f>
        <v>61751.25</v>
      </c>
      <c r="J4" t="s">
        <v>49</v>
      </c>
      <c r="K4" s="33">
        <v>1885.12</v>
      </c>
      <c r="L4">
        <v>8</v>
      </c>
      <c r="M4">
        <f t="shared" si="0"/>
        <v>15080.96</v>
      </c>
      <c r="N4" s="15">
        <f>L4/$L$8</f>
        <v>0.22222222222222221</v>
      </c>
      <c r="O4" s="17">
        <v>0.25</v>
      </c>
      <c r="P4">
        <f>L8*O4</f>
        <v>9</v>
      </c>
    </row>
    <row r="5" spans="1:16">
      <c r="A5" s="1">
        <v>5</v>
      </c>
      <c r="B5" s="2" t="s">
        <v>3</v>
      </c>
      <c r="C5" s="8">
        <v>36</v>
      </c>
      <c r="J5" t="s">
        <v>50</v>
      </c>
      <c r="K5" s="33">
        <v>1477.59</v>
      </c>
      <c r="L5">
        <v>9</v>
      </c>
      <c r="M5">
        <f t="shared" si="0"/>
        <v>13298.31</v>
      </c>
      <c r="N5" s="15">
        <f>L5/$L$8</f>
        <v>0.25</v>
      </c>
      <c r="O5" s="17">
        <v>0.25</v>
      </c>
      <c r="P5">
        <v>9</v>
      </c>
    </row>
    <row r="6" spans="1:16">
      <c r="A6" s="1">
        <v>5</v>
      </c>
      <c r="B6" s="4" t="s">
        <v>4</v>
      </c>
      <c r="C6" s="8">
        <v>34</v>
      </c>
      <c r="J6" t="s">
        <v>51</v>
      </c>
      <c r="K6" s="34">
        <v>1070.06</v>
      </c>
      <c r="L6">
        <v>4</v>
      </c>
      <c r="M6">
        <f t="shared" si="0"/>
        <v>4280.24</v>
      </c>
      <c r="N6" s="15">
        <f>L6/$L$8</f>
        <v>0.1111111111111111</v>
      </c>
      <c r="O6" s="17">
        <v>0.15</v>
      </c>
      <c r="P6">
        <v>6</v>
      </c>
    </row>
    <row r="7" spans="1:16">
      <c r="A7" s="1">
        <v>5</v>
      </c>
      <c r="B7" s="5" t="s">
        <v>5</v>
      </c>
      <c r="C7" s="8">
        <v>32</v>
      </c>
      <c r="J7" t="s">
        <v>52</v>
      </c>
      <c r="K7" s="33">
        <v>662.53</v>
      </c>
      <c r="L7">
        <v>4</v>
      </c>
      <c r="M7" s="14">
        <f t="shared" si="0"/>
        <v>2650.12</v>
      </c>
      <c r="N7" s="15">
        <f>L7/$L$8</f>
        <v>0.1111111111111111</v>
      </c>
      <c r="O7" s="17">
        <v>0.1</v>
      </c>
      <c r="P7" s="19">
        <v>3</v>
      </c>
    </row>
    <row r="8" spans="1:16">
      <c r="A8" s="1">
        <v>5</v>
      </c>
      <c r="B8" s="6" t="s">
        <v>6</v>
      </c>
      <c r="C8" s="8">
        <v>30</v>
      </c>
      <c r="L8">
        <f>SUM(L2:L7)</f>
        <v>36</v>
      </c>
      <c r="M8">
        <f>SUM(M2:M7)</f>
        <v>61751.34</v>
      </c>
      <c r="P8">
        <f>SUM(P2:P7)</f>
        <v>36</v>
      </c>
    </row>
    <row r="9" spans="1:16">
      <c r="A9" s="1">
        <v>5</v>
      </c>
      <c r="B9" s="2" t="s">
        <v>7</v>
      </c>
      <c r="C9" s="8">
        <v>30</v>
      </c>
    </row>
    <row r="10" spans="1:16">
      <c r="A10" s="1">
        <v>5</v>
      </c>
      <c r="B10" s="6" t="s">
        <v>8</v>
      </c>
      <c r="C10" s="8">
        <v>28</v>
      </c>
    </row>
    <row r="11" spans="1:16">
      <c r="A11" s="1">
        <v>5</v>
      </c>
      <c r="B11" s="2" t="s">
        <v>9</v>
      </c>
      <c r="C11" s="8">
        <v>26</v>
      </c>
    </row>
    <row r="12" spans="1:16">
      <c r="A12" s="1">
        <v>5</v>
      </c>
      <c r="B12" s="6" t="s">
        <v>23</v>
      </c>
      <c r="C12" s="12">
        <v>5</v>
      </c>
    </row>
    <row r="13" spans="1:16">
      <c r="A13" s="1">
        <v>4</v>
      </c>
      <c r="B13" s="4" t="s">
        <v>10</v>
      </c>
      <c r="C13" s="8">
        <v>26</v>
      </c>
    </row>
    <row r="14" spans="1:16">
      <c r="A14" s="1">
        <v>4</v>
      </c>
      <c r="B14" s="4" t="s">
        <v>11</v>
      </c>
      <c r="C14" s="8">
        <v>19</v>
      </c>
    </row>
    <row r="15" spans="1:16">
      <c r="A15" s="1">
        <v>4</v>
      </c>
      <c r="B15" s="2" t="s">
        <v>12</v>
      </c>
      <c r="C15" s="8">
        <v>16</v>
      </c>
    </row>
    <row r="16" spans="1:16">
      <c r="A16" s="1">
        <v>4</v>
      </c>
      <c r="B16" s="6" t="s">
        <v>13</v>
      </c>
      <c r="C16" s="8">
        <v>15</v>
      </c>
    </row>
    <row r="17" spans="1:14">
      <c r="A17" s="1">
        <v>4</v>
      </c>
      <c r="B17" s="2" t="s">
        <v>14</v>
      </c>
      <c r="C17" s="8">
        <v>14</v>
      </c>
    </row>
    <row r="18" spans="1:14">
      <c r="A18" s="1">
        <v>4</v>
      </c>
      <c r="B18" s="2" t="s">
        <v>15</v>
      </c>
      <c r="C18" s="8">
        <v>14</v>
      </c>
    </row>
    <row r="19" spans="1:14">
      <c r="A19" s="1">
        <v>4</v>
      </c>
      <c r="B19" s="7" t="s">
        <v>16</v>
      </c>
      <c r="C19" s="8">
        <v>12</v>
      </c>
    </row>
    <row r="20" spans="1:14">
      <c r="A20" s="1">
        <v>4</v>
      </c>
      <c r="B20" s="2" t="s">
        <v>17</v>
      </c>
      <c r="C20" s="8">
        <v>11</v>
      </c>
    </row>
    <row r="21" spans="1:14">
      <c r="A21" s="1">
        <v>3</v>
      </c>
      <c r="B21" s="2" t="s">
        <v>18</v>
      </c>
      <c r="C21" s="8">
        <v>10</v>
      </c>
    </row>
    <row r="22" spans="1:14">
      <c r="A22" s="1">
        <v>3</v>
      </c>
      <c r="B22" s="6" t="s">
        <v>19</v>
      </c>
      <c r="C22" s="8">
        <v>9</v>
      </c>
    </row>
    <row r="23" spans="1:14">
      <c r="A23" s="1">
        <v>3</v>
      </c>
      <c r="B23" s="6" t="s">
        <v>20</v>
      </c>
      <c r="C23" s="8">
        <v>8</v>
      </c>
    </row>
    <row r="24" spans="1:14">
      <c r="A24" s="1">
        <v>3</v>
      </c>
      <c r="B24" s="6" t="s">
        <v>21</v>
      </c>
      <c r="C24" s="8">
        <v>7</v>
      </c>
    </row>
    <row r="25" spans="1:14">
      <c r="A25" s="1">
        <v>3</v>
      </c>
      <c r="B25" s="2" t="s">
        <v>22</v>
      </c>
      <c r="C25" s="8">
        <v>6</v>
      </c>
    </row>
    <row r="26" spans="1:14">
      <c r="A26" s="1">
        <v>3</v>
      </c>
      <c r="B26" s="2" t="s">
        <v>24</v>
      </c>
      <c r="C26" s="8">
        <v>5</v>
      </c>
    </row>
    <row r="27" spans="1:14">
      <c r="A27" s="1">
        <v>3</v>
      </c>
      <c r="B27" s="6" t="s">
        <v>27</v>
      </c>
      <c r="C27" s="8">
        <v>3</v>
      </c>
    </row>
    <row r="28" spans="1:14">
      <c r="A28" s="1">
        <v>3</v>
      </c>
      <c r="B28" s="2" t="s">
        <v>29</v>
      </c>
      <c r="C28" s="8">
        <v>3</v>
      </c>
    </row>
    <row r="29" spans="1:14">
      <c r="A29" s="12">
        <v>3</v>
      </c>
      <c r="B29" s="20" t="s">
        <v>32</v>
      </c>
      <c r="C29" s="12">
        <v>2</v>
      </c>
    </row>
    <row r="30" spans="1:14">
      <c r="A30" s="1">
        <v>2</v>
      </c>
      <c r="B30" s="4" t="s">
        <v>25</v>
      </c>
      <c r="C30" s="8">
        <v>4</v>
      </c>
    </row>
    <row r="31" spans="1:14">
      <c r="A31" s="1">
        <v>2</v>
      </c>
      <c r="B31" s="6" t="s">
        <v>26</v>
      </c>
      <c r="C31" s="8">
        <v>4</v>
      </c>
    </row>
    <row r="32" spans="1:14" s="21" customFormat="1">
      <c r="A32" s="1">
        <v>2</v>
      </c>
      <c r="B32" s="6" t="s">
        <v>28</v>
      </c>
      <c r="C32" s="8">
        <v>3</v>
      </c>
      <c r="K32" s="36"/>
      <c r="N32" s="22"/>
    </row>
    <row r="33" spans="1:3">
      <c r="A33" s="1">
        <v>2</v>
      </c>
      <c r="B33" s="6" t="s">
        <v>31</v>
      </c>
      <c r="C33" s="8">
        <v>2</v>
      </c>
    </row>
    <row r="34" spans="1:3">
      <c r="A34" s="1">
        <v>1</v>
      </c>
      <c r="B34" s="6" t="s">
        <v>30</v>
      </c>
      <c r="C34" s="8">
        <v>2</v>
      </c>
    </row>
    <row r="35" spans="1:3">
      <c r="A35" s="1">
        <v>1</v>
      </c>
      <c r="B35" s="2" t="s">
        <v>33</v>
      </c>
      <c r="C35" s="8">
        <v>0</v>
      </c>
    </row>
    <row r="36" spans="1:3">
      <c r="A36" s="1">
        <v>1</v>
      </c>
      <c r="B36" s="6" t="s">
        <v>34</v>
      </c>
      <c r="C36" s="8">
        <v>0</v>
      </c>
    </row>
    <row r="37" spans="1:3">
      <c r="A37" s="1">
        <v>1</v>
      </c>
      <c r="B37" s="2" t="s">
        <v>35</v>
      </c>
      <c r="C37" s="9">
        <v>0</v>
      </c>
    </row>
  </sheetData>
  <autoFilter ref="A1:C37">
    <sortState ref="A2:C37">
      <sortCondition descending="1" ref="A1:A37"/>
    </sortState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7"/>
  <sheetViews>
    <sheetView tabSelected="1" workbookViewId="0">
      <selection activeCell="C14" sqref="C14"/>
    </sheetView>
  </sheetViews>
  <sheetFormatPr defaultRowHeight="14.25"/>
  <cols>
    <col min="2" max="2" width="34" customWidth="1"/>
    <col min="7" max="7" width="14.73046875" bestFit="1" customWidth="1"/>
    <col min="8" max="8" width="10.86328125" bestFit="1" customWidth="1"/>
    <col min="10" max="10" width="10.1328125" bestFit="1" customWidth="1"/>
    <col min="11" max="11" width="9.86328125" style="33" bestFit="1" customWidth="1"/>
    <col min="13" max="13" width="13.33203125" bestFit="1" customWidth="1"/>
  </cols>
  <sheetData>
    <row r="1" spans="1:16">
      <c r="A1" s="10" t="s">
        <v>36</v>
      </c>
      <c r="B1" s="10" t="s">
        <v>37</v>
      </c>
      <c r="C1" s="10" t="s">
        <v>68</v>
      </c>
      <c r="D1" s="10" t="s">
        <v>53</v>
      </c>
      <c r="J1" s="10" t="s">
        <v>36</v>
      </c>
      <c r="K1" s="32" t="s">
        <v>44</v>
      </c>
      <c r="L1" s="10" t="s">
        <v>43</v>
      </c>
      <c r="M1" s="10" t="s">
        <v>42</v>
      </c>
      <c r="N1" s="18" t="s">
        <v>46</v>
      </c>
      <c r="O1" s="16" t="s">
        <v>45</v>
      </c>
    </row>
    <row r="2" spans="1:16">
      <c r="A2" s="23">
        <v>5</v>
      </c>
      <c r="B2" s="6" t="s">
        <v>54</v>
      </c>
      <c r="C2" s="8">
        <v>130</v>
      </c>
      <c r="G2" t="s">
        <v>41</v>
      </c>
      <c r="H2" s="11"/>
      <c r="J2" t="s">
        <v>62</v>
      </c>
      <c r="L2">
        <v>1</v>
      </c>
      <c r="M2">
        <f>K2*L2</f>
        <v>0</v>
      </c>
      <c r="N2" s="15">
        <f>L2/L8</f>
        <v>0.125</v>
      </c>
      <c r="O2" s="17">
        <v>0.1</v>
      </c>
    </row>
    <row r="3" spans="1:16">
      <c r="A3" s="24">
        <v>1</v>
      </c>
      <c r="B3" s="2" t="s">
        <v>55</v>
      </c>
      <c r="C3" s="8">
        <v>1</v>
      </c>
      <c r="G3" t="s">
        <v>40</v>
      </c>
      <c r="H3" s="13">
        <f>8*255</f>
        <v>2040</v>
      </c>
      <c r="J3" t="s">
        <v>63</v>
      </c>
      <c r="K3" s="34"/>
      <c r="L3">
        <v>2</v>
      </c>
      <c r="M3">
        <f t="shared" ref="M3:M7" si="0">K3*L3</f>
        <v>0</v>
      </c>
      <c r="N3" s="15">
        <f>L3/$L$8</f>
        <v>0.25</v>
      </c>
      <c r="O3" s="17">
        <v>0.15</v>
      </c>
    </row>
    <row r="4" spans="1:16">
      <c r="A4" s="24">
        <v>5</v>
      </c>
      <c r="B4" s="6" t="s">
        <v>56</v>
      </c>
      <c r="C4" s="8">
        <v>110</v>
      </c>
      <c r="G4" t="s">
        <v>39</v>
      </c>
      <c r="H4" s="11">
        <f>SUM(H2:H3)</f>
        <v>2040</v>
      </c>
      <c r="J4" t="s">
        <v>64</v>
      </c>
      <c r="L4">
        <v>2</v>
      </c>
      <c r="M4">
        <f t="shared" si="0"/>
        <v>0</v>
      </c>
      <c r="N4" s="15">
        <f>L4/$L$8</f>
        <v>0.25</v>
      </c>
      <c r="O4" s="17">
        <v>0.25</v>
      </c>
    </row>
    <row r="5" spans="1:16">
      <c r="A5" s="1">
        <v>6</v>
      </c>
      <c r="B5" s="6" t="s">
        <v>57</v>
      </c>
      <c r="C5" s="8">
        <v>104</v>
      </c>
      <c r="J5" t="s">
        <v>65</v>
      </c>
      <c r="L5">
        <v>1</v>
      </c>
      <c r="M5">
        <f t="shared" si="0"/>
        <v>0</v>
      </c>
      <c r="N5" s="15">
        <f>L5/$L$8</f>
        <v>0.125</v>
      </c>
      <c r="O5" s="17">
        <v>0.25</v>
      </c>
    </row>
    <row r="6" spans="1:16">
      <c r="A6" s="25">
        <v>4</v>
      </c>
      <c r="B6" s="6" t="s">
        <v>58</v>
      </c>
      <c r="C6" s="8">
        <v>19</v>
      </c>
      <c r="J6" t="s">
        <v>66</v>
      </c>
      <c r="K6" s="34"/>
      <c r="L6">
        <v>1</v>
      </c>
      <c r="M6">
        <f t="shared" si="0"/>
        <v>0</v>
      </c>
      <c r="N6" s="15">
        <f>L6/$L$8</f>
        <v>0.125</v>
      </c>
      <c r="O6" s="17">
        <v>0.15</v>
      </c>
    </row>
    <row r="7" spans="1:16">
      <c r="A7" s="24">
        <v>2</v>
      </c>
      <c r="B7" s="6" t="s">
        <v>59</v>
      </c>
      <c r="C7" s="8">
        <v>11</v>
      </c>
      <c r="J7" t="s">
        <v>67</v>
      </c>
      <c r="L7">
        <v>1</v>
      </c>
      <c r="M7" s="14">
        <f t="shared" si="0"/>
        <v>0</v>
      </c>
      <c r="N7" s="15">
        <f>L7/$L$8</f>
        <v>0.125</v>
      </c>
      <c r="O7" s="17">
        <v>0.1</v>
      </c>
      <c r="P7" s="19"/>
    </row>
    <row r="8" spans="1:16">
      <c r="A8" s="23">
        <v>3</v>
      </c>
      <c r="B8" s="26" t="s">
        <v>60</v>
      </c>
      <c r="C8" s="8">
        <v>18</v>
      </c>
      <c r="L8">
        <f>SUM(L2:L7)</f>
        <v>8</v>
      </c>
      <c r="M8">
        <f>SUM(M2:M7)</f>
        <v>0</v>
      </c>
      <c r="N8" s="15"/>
    </row>
    <row r="9" spans="1:16">
      <c r="A9" s="23">
        <v>4</v>
      </c>
      <c r="B9" s="2" t="s">
        <v>61</v>
      </c>
      <c r="C9" s="8">
        <v>50</v>
      </c>
    </row>
    <row r="10" spans="1:16" s="19" customFormat="1">
      <c r="A10" s="1"/>
      <c r="B10" s="6"/>
      <c r="C10" s="1"/>
      <c r="K10" s="35"/>
    </row>
    <row r="11" spans="1:16" s="19" customFormat="1">
      <c r="A11" s="1"/>
      <c r="B11" s="2"/>
      <c r="C11" s="1"/>
      <c r="K11" s="35"/>
    </row>
    <row r="12" spans="1:16" s="19" customFormat="1">
      <c r="A12" s="1"/>
      <c r="B12" s="6"/>
      <c r="C12" s="28"/>
      <c r="K12" s="35"/>
    </row>
    <row r="13" spans="1:16" s="19" customFormat="1">
      <c r="A13" s="1"/>
      <c r="B13" s="29"/>
      <c r="C13" s="1"/>
      <c r="K13" s="35"/>
    </row>
    <row r="14" spans="1:16" s="19" customFormat="1">
      <c r="A14" s="1"/>
      <c r="B14" s="29"/>
      <c r="C14" s="1"/>
      <c r="K14" s="35"/>
    </row>
    <row r="15" spans="1:16" s="19" customFormat="1">
      <c r="A15" s="1"/>
      <c r="B15" s="2"/>
      <c r="C15" s="1"/>
      <c r="K15" s="35"/>
    </row>
    <row r="16" spans="1:16" s="19" customFormat="1">
      <c r="A16" s="1"/>
      <c r="B16" s="6"/>
      <c r="C16" s="1"/>
      <c r="K16" s="35"/>
    </row>
    <row r="17" spans="1:11" s="19" customFormat="1">
      <c r="A17" s="1"/>
      <c r="B17" s="2"/>
      <c r="C17" s="1"/>
      <c r="K17" s="35"/>
    </row>
    <row r="18" spans="1:11" s="19" customFormat="1">
      <c r="A18" s="1"/>
      <c r="B18" s="2"/>
      <c r="C18" s="1"/>
      <c r="K18" s="35"/>
    </row>
    <row r="19" spans="1:11" s="19" customFormat="1">
      <c r="A19" s="1"/>
      <c r="B19" s="5"/>
      <c r="C19" s="1"/>
      <c r="K19" s="35"/>
    </row>
    <row r="20" spans="1:11" s="19" customFormat="1">
      <c r="A20" s="1"/>
      <c r="B20" s="2"/>
      <c r="C20" s="1"/>
      <c r="K20" s="35"/>
    </row>
    <row r="21" spans="1:11" s="19" customFormat="1">
      <c r="A21" s="1"/>
      <c r="B21" s="2"/>
      <c r="C21" s="1"/>
      <c r="K21" s="35"/>
    </row>
    <row r="22" spans="1:11" s="19" customFormat="1">
      <c r="A22" s="1"/>
      <c r="B22" s="6"/>
      <c r="C22" s="1"/>
      <c r="K22" s="35"/>
    </row>
    <row r="23" spans="1:11" s="19" customFormat="1">
      <c r="A23" s="1"/>
      <c r="B23" s="6"/>
      <c r="C23" s="1"/>
      <c r="K23" s="35"/>
    </row>
    <row r="24" spans="1:11" s="19" customFormat="1">
      <c r="A24" s="1"/>
      <c r="B24" s="6"/>
      <c r="C24" s="1"/>
      <c r="K24" s="35"/>
    </row>
    <row r="25" spans="1:11" s="19" customFormat="1">
      <c r="A25" s="1"/>
      <c r="B25" s="2"/>
      <c r="C25" s="1"/>
      <c r="K25" s="35"/>
    </row>
    <row r="26" spans="1:11" s="19" customFormat="1">
      <c r="A26" s="1"/>
      <c r="B26" s="2"/>
      <c r="C26" s="1"/>
      <c r="K26" s="35"/>
    </row>
    <row r="27" spans="1:11" s="19" customFormat="1">
      <c r="A27" s="1"/>
      <c r="B27" s="6"/>
      <c r="C27" s="1"/>
      <c r="K27" s="35"/>
    </row>
    <row r="28" spans="1:11" s="19" customFormat="1">
      <c r="A28" s="1"/>
      <c r="B28" s="2"/>
      <c r="C28" s="1"/>
      <c r="K28" s="35"/>
    </row>
    <row r="29" spans="1:11" s="19" customFormat="1">
      <c r="A29" s="28"/>
      <c r="B29" s="30"/>
      <c r="C29" s="28"/>
      <c r="K29" s="35"/>
    </row>
    <row r="30" spans="1:11" s="19" customFormat="1">
      <c r="A30" s="1"/>
      <c r="B30" s="29"/>
      <c r="C30" s="1"/>
      <c r="K30" s="35"/>
    </row>
    <row r="31" spans="1:11" s="19" customFormat="1">
      <c r="A31" s="1"/>
      <c r="B31" s="6"/>
      <c r="C31" s="1"/>
      <c r="K31" s="35"/>
    </row>
    <row r="32" spans="1:11" s="19" customFormat="1">
      <c r="A32" s="1"/>
      <c r="B32" s="6"/>
      <c r="C32" s="1"/>
      <c r="D32" s="27"/>
      <c r="K32" s="35"/>
    </row>
    <row r="33" spans="1:11" s="19" customFormat="1">
      <c r="A33" s="1"/>
      <c r="B33" s="6"/>
      <c r="C33" s="1"/>
      <c r="K33" s="35"/>
    </row>
    <row r="34" spans="1:11" s="19" customFormat="1">
      <c r="A34" s="1"/>
      <c r="B34" s="6"/>
      <c r="C34" s="1"/>
      <c r="K34" s="35"/>
    </row>
    <row r="35" spans="1:11" s="19" customFormat="1">
      <c r="A35" s="1"/>
      <c r="B35" s="2"/>
      <c r="C35" s="1"/>
      <c r="K35" s="35"/>
    </row>
    <row r="36" spans="1:11" s="19" customFormat="1">
      <c r="A36" s="1"/>
      <c r="B36" s="6"/>
      <c r="C36" s="1"/>
      <c r="K36" s="35"/>
    </row>
    <row r="37" spans="1:11" s="19" customFormat="1">
      <c r="A37" s="1"/>
      <c r="B37" s="2"/>
      <c r="C37" s="31"/>
      <c r="K37" s="3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US</vt:lpstr>
      <vt:lpstr>Canada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SueZ</dc:creator>
  <cp:lastModifiedBy>SueZ</cp:lastModifiedBy>
  <dcterms:created xsi:type="dcterms:W3CDTF">2017-02-09T21:23:32Z</dcterms:created>
  <dcterms:modified xsi:type="dcterms:W3CDTF">2017-04-05T21:26:59Z</dcterms:modified>
</cp:coreProperties>
</file>